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80f4b79d949553/immobilier/Demenagement/"/>
    </mc:Choice>
  </mc:AlternateContent>
  <xr:revisionPtr revIDLastSave="3" documentId="8_{A27FF147-0748-324B-8E21-3C62789FD97B}" xr6:coauthVersionLast="47" xr6:coauthVersionMax="47" xr10:uidLastSave="{A0B1CE43-A729-0447-A9FD-B49B20A5C43E}"/>
  <bookViews>
    <workbookView xWindow="11980" yWindow="5900" windowWidth="27640" windowHeight="16940" xr2:uid="{D51A4F31-97EF-D148-B508-99725461224E}"/>
  </bookViews>
  <sheets>
    <sheet name="Esti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1" l="1"/>
  <c r="D87" i="1"/>
  <c r="D86" i="1"/>
  <c r="D85" i="1"/>
  <c r="D84" i="1"/>
  <c r="D83" i="1"/>
  <c r="D82" i="1"/>
  <c r="D81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2" i="1"/>
  <c r="D60" i="1"/>
  <c r="D59" i="1"/>
  <c r="D58" i="1"/>
  <c r="D57" i="1"/>
  <c r="D56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D92" i="1" l="1"/>
</calcChain>
</file>

<file path=xl/sharedStrings.xml><?xml version="1.0" encoding="utf-8"?>
<sst xmlns="http://schemas.openxmlformats.org/spreadsheetml/2006/main" count="178" uniqueCount="154">
  <si>
    <t>Piece</t>
  </si>
  <si>
    <t xml:space="preserve">Nom du meuble </t>
  </si>
  <si>
    <t>Dimension LG*Profondeur*Ht)</t>
  </si>
  <si>
    <t>M3</t>
  </si>
  <si>
    <t xml:space="preserve">Bureau </t>
  </si>
  <si>
    <t>dressoir</t>
  </si>
  <si>
    <t>1,60*0,52*0,95</t>
  </si>
  <si>
    <t>table ronde rotin</t>
  </si>
  <si>
    <t>0,50*0,50*0,60</t>
  </si>
  <si>
    <t>bureau avec bloc tiroir</t>
  </si>
  <si>
    <t>1,50*0,75*0,74</t>
  </si>
  <si>
    <t>objet déco chat</t>
  </si>
  <si>
    <t>0,35*0,35*0,75</t>
  </si>
  <si>
    <t>armoire blanche part 1</t>
  </si>
  <si>
    <t>1,20*0,42*1,93</t>
  </si>
  <si>
    <t>armoire blanche part 2</t>
  </si>
  <si>
    <t>photo</t>
  </si>
  <si>
    <t>0,60*0,20*0,50</t>
  </si>
  <si>
    <t>lampe marocaine</t>
  </si>
  <si>
    <t>1,35*0,30</t>
  </si>
  <si>
    <t xml:space="preserve">chaise de bureau ikéa </t>
  </si>
  <si>
    <t>plante palmier</t>
  </si>
  <si>
    <t>1*1*1,80</t>
  </si>
  <si>
    <t>Hall d'entrée</t>
  </si>
  <si>
    <t>garde-robe bois</t>
  </si>
  <si>
    <t xml:space="preserve">1,40*0,55*2,20 </t>
  </si>
  <si>
    <t>pot tabac ceramique</t>
  </si>
  <si>
    <t>0,40*0,42*0,42</t>
  </si>
  <si>
    <t>celette 1</t>
  </si>
  <si>
    <t>0,35*0,35*1,12</t>
  </si>
  <si>
    <t>celette 2</t>
  </si>
  <si>
    <t>Salle de bain</t>
  </si>
  <si>
    <t>lave linge</t>
  </si>
  <si>
    <t>0,60*0,70*0,85</t>
  </si>
  <si>
    <t>sechoir</t>
  </si>
  <si>
    <t>colonne</t>
  </si>
  <si>
    <t>0,35*0,35*1,80</t>
  </si>
  <si>
    <t>etagère vitrée</t>
  </si>
  <si>
    <t>0,40*0,38*1,76</t>
  </si>
  <si>
    <t>paniers rangement</t>
  </si>
  <si>
    <t>0,30*0,35*0,30</t>
  </si>
  <si>
    <t>3 mannes à linge</t>
  </si>
  <si>
    <t>0,33*0,50*0,60</t>
  </si>
  <si>
    <t>Chambre</t>
  </si>
  <si>
    <t>3 tables gigognes</t>
  </si>
  <si>
    <t>0,60*0,30*0,45</t>
  </si>
  <si>
    <t>meuble cérusé bleu</t>
  </si>
  <si>
    <t>0,90*0,51*0,86</t>
  </si>
  <si>
    <t>miroir</t>
  </si>
  <si>
    <t>0,40*0,35*1,70</t>
  </si>
  <si>
    <t xml:space="preserve">etagère cérusé verte </t>
  </si>
  <si>
    <t>0,83*0,43*1,80</t>
  </si>
  <si>
    <t>1 valise noire</t>
  </si>
  <si>
    <t>0,50*0,25*0,75</t>
  </si>
  <si>
    <t>1valise bleue</t>
  </si>
  <si>
    <t>bloc tiroir plastic</t>
  </si>
  <si>
    <t>0,32*0,32*0,70</t>
  </si>
  <si>
    <t xml:space="preserve">rangement vetement blanc </t>
  </si>
  <si>
    <t>0,40*0,60*2</t>
  </si>
  <si>
    <t>grande garde-robe</t>
  </si>
  <si>
    <t>2,80*0,75*2,20</t>
  </si>
  <si>
    <t>3 chaises en bois grd-mère</t>
  </si>
  <si>
    <t>Buffet ikea bois</t>
  </si>
  <si>
    <t>1,60*0,48*0,80</t>
  </si>
  <si>
    <t>lit</t>
  </si>
  <si>
    <t>1,70*2,20*1,35</t>
  </si>
  <si>
    <t>4 sacs vetements*boites</t>
  </si>
  <si>
    <t>Salon</t>
  </si>
  <si>
    <t>canape + meridienne droite</t>
  </si>
  <si>
    <t>2,80*2,25*0,80</t>
  </si>
  <si>
    <t xml:space="preserve">table ronde </t>
  </si>
  <si>
    <t>0,50*0,50*0,50</t>
  </si>
  <si>
    <t>table bois foncé</t>
  </si>
  <si>
    <t>0,90*0,62*0,35</t>
  </si>
  <si>
    <t>lampe bleue</t>
  </si>
  <si>
    <t>0,20*0,20*1,50</t>
  </si>
  <si>
    <t xml:space="preserve">bibli besta 2 colonne </t>
  </si>
  <si>
    <t>1,20*0,42*2,30</t>
  </si>
  <si>
    <t>meuble tv</t>
  </si>
  <si>
    <t>1,80*0,42*0,42</t>
  </si>
  <si>
    <t>meuble cd</t>
  </si>
  <si>
    <t>0,60*0,32*1,88</t>
  </si>
  <si>
    <t>tabouret haut homme</t>
  </si>
  <si>
    <t>0,45*0,45*0,75</t>
  </si>
  <si>
    <t>tabouret haut femme</t>
  </si>
  <si>
    <t>vase en verre deco</t>
  </si>
  <si>
    <t>0,85*0,50*1,30</t>
  </si>
  <si>
    <t xml:space="preserve">cadre photo bois </t>
  </si>
  <si>
    <t>1,04*0,05*0,55</t>
  </si>
  <si>
    <t>vase art deco</t>
  </si>
  <si>
    <t>0,50*0,50*1,40</t>
  </si>
  <si>
    <t>Cuisine</t>
  </si>
  <si>
    <t>article vaisselles + kenwood</t>
  </si>
  <si>
    <t>Living</t>
  </si>
  <si>
    <t>2 chandeliers</t>
  </si>
  <si>
    <t>tringle sur pied</t>
  </si>
  <si>
    <t>0,90*0,50*1,65</t>
  </si>
  <si>
    <t>vaisselier</t>
  </si>
  <si>
    <t>1,10*0,50*0,230</t>
  </si>
  <si>
    <t>4 chaises panton</t>
  </si>
  <si>
    <t>0,50*0,60*0,85</t>
  </si>
  <si>
    <t>table ronde blanche</t>
  </si>
  <si>
    <t>1,20*1,20*0,75</t>
  </si>
  <si>
    <t>secrétaire grand-mère</t>
  </si>
  <si>
    <t>0,75*0,45*0,78</t>
  </si>
  <si>
    <t>miroir blanc</t>
  </si>
  <si>
    <t>piano</t>
  </si>
  <si>
    <t xml:space="preserve">1,50*0,55*1,10 </t>
  </si>
  <si>
    <t>chaise design scandinave bleu</t>
  </si>
  <si>
    <t>petite table de récupe</t>
  </si>
  <si>
    <t>1,1*0,60*0,77</t>
  </si>
  <si>
    <t>etagère planche</t>
  </si>
  <si>
    <t>0,10*0,25*0,05</t>
  </si>
  <si>
    <t>rameur</t>
  </si>
  <si>
    <t>0,50*2,00*0,50</t>
  </si>
  <si>
    <t>studio</t>
  </si>
  <si>
    <t>etagère métal rouge</t>
  </si>
  <si>
    <t>0,80*0,40*1,80</t>
  </si>
  <si>
    <t xml:space="preserve">miroir grand-mère bois </t>
  </si>
  <si>
    <t>0,90*0,05*1,50</t>
  </si>
  <si>
    <t>miroir essayage</t>
  </si>
  <si>
    <t>8 pieds photos</t>
  </si>
  <si>
    <t>0,20*0,20*1,20</t>
  </si>
  <si>
    <t>2 rouleaux</t>
  </si>
  <si>
    <t>0,10*0,10*2,75</t>
  </si>
  <si>
    <t>etagère plante pliable deco</t>
  </si>
  <si>
    <t>0,55*0,05*1,55</t>
  </si>
  <si>
    <t>vase deco rose</t>
  </si>
  <si>
    <t>0,22*0,22*0,90</t>
  </si>
  <si>
    <t>vase deco verre</t>
  </si>
  <si>
    <t>0,15*0,10*0,86</t>
  </si>
  <si>
    <t>ceramique tabac</t>
  </si>
  <si>
    <t>0,26*0,26*0,92</t>
  </si>
  <si>
    <t xml:space="preserve">Arbre deco </t>
  </si>
  <si>
    <t>0,25*1,6</t>
  </si>
  <si>
    <t>caisses rangement</t>
  </si>
  <si>
    <t>Accessoires boites à lumières</t>
  </si>
  <si>
    <t>matériel studio</t>
  </si>
  <si>
    <t>table massage pliable</t>
  </si>
  <si>
    <t>0,95*0,20*0,75</t>
  </si>
  <si>
    <t>panneau frigolite</t>
  </si>
  <si>
    <t>1*2*0,30</t>
  </si>
  <si>
    <t>échelle</t>
  </si>
  <si>
    <t>0,36*0,10*1,82</t>
  </si>
  <si>
    <t>mannequin buste</t>
  </si>
  <si>
    <t>0,33*0,23*0,77</t>
  </si>
  <si>
    <t>mannequin sur socle metal</t>
  </si>
  <si>
    <t>0,50*0,30*1,80</t>
  </si>
  <si>
    <t xml:space="preserve">miroir de danse </t>
  </si>
  <si>
    <t>1,5*0,4*1,5</t>
  </si>
  <si>
    <t>Cave</t>
  </si>
  <si>
    <t>4*1*1,9</t>
  </si>
  <si>
    <t>tablea  de mon père garde meuble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</si>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</sst>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A2F1-30F0-F342-8287-2D07C3B51E9D}">
  <dimension ref="A1:D92"/>
  <sheetViews>
    <sheetView tabSelected="1" topLeftCell="A33" workbookViewId="0">
      <selection activeCell="B105" sqref="B104:B105"/>
    </sheetView>
  </sheetViews>
  <sheetFormatPr baseColWidth="10" defaultRowHeight="16" x14ac:dyDescent="0.2"/>
  <cols>
    <col min="1" max="1" width="30" style="2" bestFit="1" customWidth="1"/>
    <col min="2" max="2" width="27.83203125" style="2" customWidth="1"/>
    <col min="3" max="4" width="34.33203125" style="2" bestFit="1" customWidth="1"/>
    <col min="5" max="6" width="26.83203125" style="2" bestFit="1" customWidth="1"/>
    <col min="7" max="16384" width="10.83203125" style="2"/>
  </cols>
  <sheetData>
    <row r="1" spans="1:4" s="1" customFormat="1" ht="22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>
        <f>1.6*0.52*0.95</f>
        <v>0.79039999999999999</v>
      </c>
    </row>
    <row r="3" spans="1:4" x14ac:dyDescent="0.2">
      <c r="B3" s="2" t="s">
        <v>7</v>
      </c>
      <c r="C3" s="2" t="s">
        <v>8</v>
      </c>
      <c r="D3" s="2">
        <f>0.5*0.5*0.6</f>
        <v>0.15</v>
      </c>
    </row>
    <row r="4" spans="1:4" x14ac:dyDescent="0.2">
      <c r="B4" s="2" t="s">
        <v>9</v>
      </c>
      <c r="C4" s="2" t="s">
        <v>10</v>
      </c>
      <c r="D4" s="2">
        <f xml:space="preserve"> 1.5*0.75*0.74</f>
        <v>0.83250000000000002</v>
      </c>
    </row>
    <row r="5" spans="1:4" x14ac:dyDescent="0.2">
      <c r="B5" s="2" t="s">
        <v>11</v>
      </c>
      <c r="C5" s="2" t="s">
        <v>12</v>
      </c>
      <c r="D5" s="2">
        <f>0.35*0.35*0.75</f>
        <v>9.1874999999999984E-2</v>
      </c>
    </row>
    <row r="6" spans="1:4" x14ac:dyDescent="0.2">
      <c r="B6" s="2" t="s">
        <v>13</v>
      </c>
      <c r="C6" s="2" t="s">
        <v>14</v>
      </c>
      <c r="D6" s="2">
        <f>1.2*0.42*1.93</f>
        <v>0.97272000000000003</v>
      </c>
    </row>
    <row r="7" spans="1:4" x14ac:dyDescent="0.2">
      <c r="B7" s="2" t="s">
        <v>15</v>
      </c>
      <c r="C7" s="2" t="s">
        <v>14</v>
      </c>
      <c r="D7" s="2">
        <f>1.2*0.42*1.93</f>
        <v>0.97272000000000003</v>
      </c>
    </row>
    <row r="8" spans="1:4" x14ac:dyDescent="0.2">
      <c r="B8" s="2" t="s">
        <v>16</v>
      </c>
      <c r="C8" s="2" t="s">
        <v>17</v>
      </c>
      <c r="D8" s="2">
        <f t="shared" ref="D8:D13" si="0">0.6*0.2*0.5</f>
        <v>0.06</v>
      </c>
    </row>
    <row r="9" spans="1:4" x14ac:dyDescent="0.2">
      <c r="B9" s="2" t="s">
        <v>16</v>
      </c>
      <c r="C9" s="2" t="s">
        <v>17</v>
      </c>
      <c r="D9" s="2">
        <f t="shared" si="0"/>
        <v>0.06</v>
      </c>
    </row>
    <row r="10" spans="1:4" x14ac:dyDescent="0.2">
      <c r="B10" s="2" t="s">
        <v>16</v>
      </c>
      <c r="C10" s="2" t="s">
        <v>17</v>
      </c>
      <c r="D10" s="2">
        <f t="shared" si="0"/>
        <v>0.06</v>
      </c>
    </row>
    <row r="11" spans="1:4" x14ac:dyDescent="0.2">
      <c r="B11" s="2" t="s">
        <v>16</v>
      </c>
      <c r="C11" s="2" t="s">
        <v>17</v>
      </c>
      <c r="D11" s="2">
        <f t="shared" si="0"/>
        <v>0.06</v>
      </c>
    </row>
    <row r="12" spans="1:4" x14ac:dyDescent="0.2">
      <c r="B12" s="2" t="s">
        <v>16</v>
      </c>
      <c r="C12" s="2" t="s">
        <v>17</v>
      </c>
      <c r="D12" s="2">
        <f t="shared" si="0"/>
        <v>0.06</v>
      </c>
    </row>
    <row r="13" spans="1:4" x14ac:dyDescent="0.2">
      <c r="B13" s="2" t="s">
        <v>16</v>
      </c>
      <c r="C13" s="2" t="s">
        <v>17</v>
      </c>
      <c r="D13" s="2">
        <f t="shared" si="0"/>
        <v>0.06</v>
      </c>
    </row>
    <row r="14" spans="1:4" x14ac:dyDescent="0.2">
      <c r="B14" s="2" t="s">
        <v>18</v>
      </c>
      <c r="C14" s="2" t="s">
        <v>19</v>
      </c>
      <c r="D14" s="2">
        <f>1.35*0.3</f>
        <v>0.40500000000000003</v>
      </c>
    </row>
    <row r="15" spans="1:4" x14ac:dyDescent="0.2">
      <c r="B15" s="2" t="s">
        <v>20</v>
      </c>
    </row>
    <row r="16" spans="1:4" x14ac:dyDescent="0.2">
      <c r="B16" s="2" t="s">
        <v>21</v>
      </c>
      <c r="C16" s="2" t="s">
        <v>22</v>
      </c>
      <c r="D16" s="2">
        <f>1*1*1.8</f>
        <v>1.8</v>
      </c>
    </row>
    <row r="17" spans="1:4" x14ac:dyDescent="0.2">
      <c r="A17" s="2" t="s">
        <v>23</v>
      </c>
      <c r="B17" s="2" t="s">
        <v>24</v>
      </c>
      <c r="C17" s="2" t="s">
        <v>25</v>
      </c>
      <c r="D17" s="2">
        <f>1.4*0.55*2.2</f>
        <v>1.6940000000000002</v>
      </c>
    </row>
    <row r="18" spans="1:4" x14ac:dyDescent="0.2">
      <c r="B18" s="2" t="s">
        <v>26</v>
      </c>
      <c r="C18" s="2" t="s">
        <v>27</v>
      </c>
      <c r="D18" s="2">
        <f>0.4*0.42*0.42</f>
        <v>7.0559999999999998E-2</v>
      </c>
    </row>
    <row r="19" spans="1:4" x14ac:dyDescent="0.2">
      <c r="B19" s="2" t="s">
        <v>28</v>
      </c>
      <c r="C19" s="2" t="s">
        <v>29</v>
      </c>
      <c r="D19" s="2">
        <f>0.35*0.35*1.12</f>
        <v>0.13719999999999999</v>
      </c>
    </row>
    <row r="20" spans="1:4" x14ac:dyDescent="0.2">
      <c r="B20" s="2" t="s">
        <v>30</v>
      </c>
      <c r="C20" s="2" t="s">
        <v>29</v>
      </c>
      <c r="D20" s="2">
        <f>0.35*0.35*1.12</f>
        <v>0.13719999999999999</v>
      </c>
    </row>
    <row r="21" spans="1:4" x14ac:dyDescent="0.2">
      <c r="A21" s="2" t="s">
        <v>31</v>
      </c>
      <c r="B21" s="2" t="s">
        <v>32</v>
      </c>
      <c r="C21" s="2" t="s">
        <v>33</v>
      </c>
      <c r="D21" s="2">
        <f>0.6*0.7*0.85</f>
        <v>0.35699999999999998</v>
      </c>
    </row>
    <row r="22" spans="1:4" x14ac:dyDescent="0.2">
      <c r="B22" s="2" t="s">
        <v>34</v>
      </c>
      <c r="C22" s="2" t="s">
        <v>33</v>
      </c>
      <c r="D22" s="2">
        <f>0.6*0.7*0.85</f>
        <v>0.35699999999999998</v>
      </c>
    </row>
    <row r="23" spans="1:4" x14ac:dyDescent="0.2">
      <c r="B23" s="2" t="s">
        <v>35</v>
      </c>
      <c r="C23" s="2" t="s">
        <v>36</v>
      </c>
      <c r="D23" s="2">
        <f>0.35*0.35*1.8</f>
        <v>0.22049999999999997</v>
      </c>
    </row>
    <row r="24" spans="1:4" x14ac:dyDescent="0.2">
      <c r="B24" s="2" t="s">
        <v>37</v>
      </c>
      <c r="C24" s="2" t="s">
        <v>38</v>
      </c>
      <c r="D24" s="2">
        <f>0.4*0.38*1.76</f>
        <v>0.26752000000000004</v>
      </c>
    </row>
    <row r="25" spans="1:4" x14ac:dyDescent="0.2">
      <c r="B25" s="2" t="s">
        <v>39</v>
      </c>
      <c r="C25" s="2" t="s">
        <v>40</v>
      </c>
      <c r="D25" s="2">
        <f>0.3*0.35*0.3</f>
        <v>3.15E-2</v>
      </c>
    </row>
    <row r="26" spans="1:4" x14ac:dyDescent="0.2">
      <c r="B26" s="2" t="s">
        <v>41</v>
      </c>
      <c r="C26" s="2" t="s">
        <v>42</v>
      </c>
      <c r="D26" s="2">
        <f>0.33*0.5*0.6</f>
        <v>9.9000000000000005E-2</v>
      </c>
    </row>
    <row r="27" spans="1:4" x14ac:dyDescent="0.2">
      <c r="B27" s="2" t="s">
        <v>37</v>
      </c>
      <c r="C27" s="2" t="s">
        <v>38</v>
      </c>
      <c r="D27" s="2">
        <f>0.4*0.38*1.76</f>
        <v>0.26752000000000004</v>
      </c>
    </row>
    <row r="28" spans="1:4" x14ac:dyDescent="0.2">
      <c r="A28" s="2" t="s">
        <v>43</v>
      </c>
      <c r="B28" s="2" t="s">
        <v>44</v>
      </c>
      <c r="C28" s="2" t="s">
        <v>45</v>
      </c>
      <c r="D28" s="2">
        <f>0.6*0.3*0.45</f>
        <v>8.1000000000000003E-2</v>
      </c>
    </row>
    <row r="29" spans="1:4" x14ac:dyDescent="0.2">
      <c r="B29" s="2" t="s">
        <v>46</v>
      </c>
      <c r="C29" s="2" t="s">
        <v>47</v>
      </c>
      <c r="D29" s="2">
        <f>0.9*0.51*0.86</f>
        <v>0.39474000000000004</v>
      </c>
    </row>
    <row r="30" spans="1:4" x14ac:dyDescent="0.2">
      <c r="B30" s="2" t="s">
        <v>48</v>
      </c>
      <c r="C30" s="2" t="s">
        <v>49</v>
      </c>
      <c r="D30" s="2">
        <f>0.4*0.35*1.7</f>
        <v>0.23799999999999996</v>
      </c>
    </row>
    <row r="31" spans="1:4" x14ac:dyDescent="0.2">
      <c r="B31" s="2" t="s">
        <v>50</v>
      </c>
      <c r="C31" s="2" t="s">
        <v>51</v>
      </c>
      <c r="D31" s="2">
        <f>0.83*0.43*1.8</f>
        <v>0.64241999999999999</v>
      </c>
    </row>
    <row r="32" spans="1:4" x14ac:dyDescent="0.2">
      <c r="B32" s="2" t="s">
        <v>52</v>
      </c>
      <c r="C32" s="2" t="s">
        <v>53</v>
      </c>
      <c r="D32" s="2">
        <f>0.5*0.25*0.75</f>
        <v>9.375E-2</v>
      </c>
    </row>
    <row r="33" spans="1:4" x14ac:dyDescent="0.2">
      <c r="B33" s="2" t="s">
        <v>54</v>
      </c>
      <c r="C33" s="2" t="s">
        <v>53</v>
      </c>
      <c r="D33" s="2">
        <f>0.5*0.25*0.75</f>
        <v>9.375E-2</v>
      </c>
    </row>
    <row r="34" spans="1:4" x14ac:dyDescent="0.2">
      <c r="B34" s="2" t="s">
        <v>55</v>
      </c>
      <c r="C34" s="2" t="s">
        <v>56</v>
      </c>
      <c r="D34" s="2">
        <f>0.32*0.32*0.7</f>
        <v>7.1679999999999994E-2</v>
      </c>
    </row>
    <row r="35" spans="1:4" x14ac:dyDescent="0.2">
      <c r="B35" s="2" t="s">
        <v>57</v>
      </c>
      <c r="C35" s="2" t="s">
        <v>58</v>
      </c>
      <c r="D35" s="2">
        <f>0.4*0.6*2</f>
        <v>0.48</v>
      </c>
    </row>
    <row r="36" spans="1:4" x14ac:dyDescent="0.2">
      <c r="B36" s="2" t="s">
        <v>59</v>
      </c>
      <c r="C36" s="2" t="s">
        <v>60</v>
      </c>
      <c r="D36" s="2">
        <f>2.8*0.75*2.2</f>
        <v>4.6199999999999992</v>
      </c>
    </row>
    <row r="37" spans="1:4" x14ac:dyDescent="0.2">
      <c r="B37" s="2" t="s">
        <v>61</v>
      </c>
    </row>
    <row r="38" spans="1:4" x14ac:dyDescent="0.2">
      <c r="B38" s="2" t="s">
        <v>62</v>
      </c>
      <c r="C38" s="2" t="s">
        <v>63</v>
      </c>
      <c r="D38" s="2">
        <f>1.6*0.48*0.8</f>
        <v>0.61440000000000006</v>
      </c>
    </row>
    <row r="39" spans="1:4" x14ac:dyDescent="0.2">
      <c r="B39" s="2" t="s">
        <v>64</v>
      </c>
      <c r="C39" s="2" t="s">
        <v>65</v>
      </c>
      <c r="D39" s="2">
        <f>1.7*2.2*1.35</f>
        <v>5.0490000000000004</v>
      </c>
    </row>
    <row r="40" spans="1:4" x14ac:dyDescent="0.2">
      <c r="B40" s="2" t="s">
        <v>66</v>
      </c>
      <c r="C40" s="2" t="s">
        <v>17</v>
      </c>
      <c r="D40" s="2">
        <f>0.6*0.2*0.5</f>
        <v>0.06</v>
      </c>
    </row>
    <row r="41" spans="1:4" x14ac:dyDescent="0.2">
      <c r="A41" s="2" t="s">
        <v>67</v>
      </c>
      <c r="B41" s="2" t="s">
        <v>68</v>
      </c>
      <c r="C41" s="2" t="s">
        <v>69</v>
      </c>
      <c r="D41" s="2">
        <f>2.8*2.25*0.8</f>
        <v>5.04</v>
      </c>
    </row>
    <row r="42" spans="1:4" x14ac:dyDescent="0.2">
      <c r="B42" s="2" t="s">
        <v>70</v>
      </c>
      <c r="C42" s="2" t="s">
        <v>71</v>
      </c>
      <c r="D42" s="2">
        <f>0.5*0.5*0.5</f>
        <v>0.125</v>
      </c>
    </row>
    <row r="43" spans="1:4" x14ac:dyDescent="0.2">
      <c r="B43" s="2" t="s">
        <v>72</v>
      </c>
      <c r="C43" s="2" t="s">
        <v>73</v>
      </c>
      <c r="D43" s="2">
        <f>0.9*0.62*0.35</f>
        <v>0.1953</v>
      </c>
    </row>
    <row r="44" spans="1:4" x14ac:dyDescent="0.2">
      <c r="B44" s="2" t="s">
        <v>74</v>
      </c>
      <c r="C44" s="2" t="s">
        <v>75</v>
      </c>
      <c r="D44" s="2">
        <f>0.2*0.2*1.5</f>
        <v>6.0000000000000012E-2</v>
      </c>
    </row>
    <row r="45" spans="1:4" x14ac:dyDescent="0.2">
      <c r="B45" s="2" t="s">
        <v>76</v>
      </c>
      <c r="C45" s="2" t="s">
        <v>77</v>
      </c>
      <c r="D45" s="2">
        <f>1.2*0.42*2.3</f>
        <v>1.1592</v>
      </c>
    </row>
    <row r="46" spans="1:4" x14ac:dyDescent="0.2">
      <c r="B46" s="2" t="s">
        <v>76</v>
      </c>
      <c r="C46" s="2" t="s">
        <v>77</v>
      </c>
      <c r="D46" s="2">
        <f>1.2*0.42*2.3</f>
        <v>1.1592</v>
      </c>
    </row>
    <row r="47" spans="1:4" x14ac:dyDescent="0.2">
      <c r="B47" s="2" t="s">
        <v>78</v>
      </c>
      <c r="C47" s="2" t="s">
        <v>79</v>
      </c>
      <c r="D47" s="2">
        <f>1.8*0.42*0.42</f>
        <v>0.31751999999999997</v>
      </c>
    </row>
    <row r="48" spans="1:4" x14ac:dyDescent="0.2">
      <c r="B48" s="2" t="s">
        <v>80</v>
      </c>
      <c r="C48" s="2" t="s">
        <v>81</v>
      </c>
      <c r="D48" s="2">
        <f>0.6*0.32*1.88</f>
        <v>0.36096</v>
      </c>
    </row>
    <row r="49" spans="1:4" x14ac:dyDescent="0.2">
      <c r="B49" s="2" t="s">
        <v>82</v>
      </c>
      <c r="C49" s="2" t="s">
        <v>83</v>
      </c>
      <c r="D49" s="2">
        <f>0.45*0.45*0.75</f>
        <v>0.15187500000000001</v>
      </c>
    </row>
    <row r="50" spans="1:4" x14ac:dyDescent="0.2">
      <c r="B50" s="2" t="s">
        <v>84</v>
      </c>
      <c r="C50" s="2" t="s">
        <v>83</v>
      </c>
      <c r="D50" s="2">
        <f>0.45*0.45*0.75</f>
        <v>0.15187500000000001</v>
      </c>
    </row>
    <row r="51" spans="1:4" x14ac:dyDescent="0.2">
      <c r="B51" s="2" t="s">
        <v>85</v>
      </c>
      <c r="C51" s="2" t="s">
        <v>86</v>
      </c>
      <c r="D51" s="2">
        <f>0.85*0.5*1.3</f>
        <v>0.55249999999999999</v>
      </c>
    </row>
    <row r="52" spans="1:4" x14ac:dyDescent="0.2">
      <c r="B52" s="2" t="s">
        <v>87</v>
      </c>
      <c r="C52" s="2" t="s">
        <v>88</v>
      </c>
      <c r="D52" s="2">
        <f>1.04*0.05*0.55</f>
        <v>2.8600000000000004E-2</v>
      </c>
    </row>
    <row r="53" spans="1:4" x14ac:dyDescent="0.2">
      <c r="B53" s="2" t="s">
        <v>89</v>
      </c>
      <c r="C53" s="2" t="s">
        <v>90</v>
      </c>
      <c r="D53" s="2">
        <f>0.5*0.5*1.4</f>
        <v>0.35</v>
      </c>
    </row>
    <row r="54" spans="1:4" x14ac:dyDescent="0.2">
      <c r="A54" s="2" t="s">
        <v>91</v>
      </c>
      <c r="B54" s="2" t="s">
        <v>92</v>
      </c>
    </row>
    <row r="55" spans="1:4" x14ac:dyDescent="0.2">
      <c r="A55" s="2" t="s">
        <v>93</v>
      </c>
      <c r="B55" s="2" t="s">
        <v>94</v>
      </c>
      <c r="C55" s="2">
        <v>75</v>
      </c>
      <c r="D55" s="2">
        <v>0.75</v>
      </c>
    </row>
    <row r="56" spans="1:4" x14ac:dyDescent="0.2">
      <c r="B56" s="2" t="s">
        <v>95</v>
      </c>
      <c r="C56" s="2" t="s">
        <v>96</v>
      </c>
      <c r="D56" s="2">
        <f>0.9*0.5*1.65</f>
        <v>0.74249999999999994</v>
      </c>
    </row>
    <row r="57" spans="1:4" x14ac:dyDescent="0.2">
      <c r="B57" s="2" t="s">
        <v>97</v>
      </c>
      <c r="C57" s="2" t="s">
        <v>98</v>
      </c>
      <c r="D57" s="2">
        <f>1.1*0.5*0.23</f>
        <v>0.12650000000000003</v>
      </c>
    </row>
    <row r="58" spans="1:4" x14ac:dyDescent="0.2">
      <c r="B58" s="2" t="s">
        <v>99</v>
      </c>
      <c r="C58" s="2" t="s">
        <v>100</v>
      </c>
      <c r="D58" s="2">
        <f>0.5*0.6*0.85</f>
        <v>0.255</v>
      </c>
    </row>
    <row r="59" spans="1:4" x14ac:dyDescent="0.2">
      <c r="B59" s="2" t="s">
        <v>101</v>
      </c>
      <c r="C59" s="2" t="s">
        <v>102</v>
      </c>
      <c r="D59" s="2">
        <f>1.2*1.2*0.75</f>
        <v>1.08</v>
      </c>
    </row>
    <row r="60" spans="1:4" x14ac:dyDescent="0.2">
      <c r="B60" s="2" t="s">
        <v>103</v>
      </c>
      <c r="C60" s="2" t="s">
        <v>104</v>
      </c>
      <c r="D60" s="2">
        <f>0.75*0.45*0.78</f>
        <v>0.26325000000000004</v>
      </c>
    </row>
    <row r="61" spans="1:4" x14ac:dyDescent="0.2">
      <c r="B61" s="2" t="s">
        <v>105</v>
      </c>
      <c r="C61" s="2">
        <v>0.6</v>
      </c>
      <c r="D61" s="2">
        <v>0.6</v>
      </c>
    </row>
    <row r="62" spans="1:4" x14ac:dyDescent="0.2">
      <c r="B62" s="2" t="s">
        <v>106</v>
      </c>
      <c r="C62" s="2" t="s">
        <v>107</v>
      </c>
      <c r="D62" s="2">
        <f>1.5*0.55*1.1</f>
        <v>0.9075000000000002</v>
      </c>
    </row>
    <row r="63" spans="1:4" x14ac:dyDescent="0.2">
      <c r="B63" s="2" t="s">
        <v>108</v>
      </c>
    </row>
    <row r="64" spans="1:4" x14ac:dyDescent="0.2">
      <c r="B64" s="2" t="s">
        <v>109</v>
      </c>
      <c r="C64" s="2" t="s">
        <v>110</v>
      </c>
      <c r="D64" s="2">
        <f>1.1*0.6*0.77</f>
        <v>0.50819999999999999</v>
      </c>
    </row>
    <row r="65" spans="1:4" x14ac:dyDescent="0.2">
      <c r="B65" s="2" t="s">
        <v>111</v>
      </c>
      <c r="C65" s="2" t="s">
        <v>112</v>
      </c>
      <c r="D65" s="2">
        <f>0.1*0.25*0.05</f>
        <v>1.2500000000000002E-3</v>
      </c>
    </row>
    <row r="66" spans="1:4" x14ac:dyDescent="0.2">
      <c r="B66" s="2" t="s">
        <v>113</v>
      </c>
      <c r="C66" s="2" t="s">
        <v>114</v>
      </c>
      <c r="D66" s="2">
        <f>0.5*2*0.5</f>
        <v>0.5</v>
      </c>
    </row>
    <row r="67" spans="1:4" x14ac:dyDescent="0.2">
      <c r="A67" s="2" t="s">
        <v>115</v>
      </c>
      <c r="B67" s="2" t="s">
        <v>116</v>
      </c>
      <c r="C67" s="2" t="s">
        <v>117</v>
      </c>
      <c r="D67" s="2">
        <f>0.8*0.4*1.8</f>
        <v>0.57600000000000018</v>
      </c>
    </row>
    <row r="68" spans="1:4" x14ac:dyDescent="0.2">
      <c r="B68" s="2" t="s">
        <v>118</v>
      </c>
      <c r="C68" s="2" t="s">
        <v>119</v>
      </c>
      <c r="D68" s="2">
        <f>0.9*0.05*1.5</f>
        <v>6.7500000000000004E-2</v>
      </c>
    </row>
    <row r="69" spans="1:4" x14ac:dyDescent="0.2">
      <c r="B69" s="2" t="s">
        <v>120</v>
      </c>
      <c r="C69" s="2" t="s">
        <v>49</v>
      </c>
      <c r="D69" s="2">
        <f>0.4*0.35*1.7</f>
        <v>0.23799999999999996</v>
      </c>
    </row>
    <row r="70" spans="1:4" x14ac:dyDescent="0.2">
      <c r="B70" s="2" t="s">
        <v>121</v>
      </c>
      <c r="C70" s="2" t="s">
        <v>122</v>
      </c>
      <c r="D70" s="2">
        <f>0.2*0.2*1.2</f>
        <v>4.8000000000000008E-2</v>
      </c>
    </row>
    <row r="71" spans="1:4" x14ac:dyDescent="0.2">
      <c r="B71" s="2" t="s">
        <v>123</v>
      </c>
      <c r="C71" s="2" t="s">
        <v>124</v>
      </c>
      <c r="D71" s="2">
        <f>0.1*0.1*2.75</f>
        <v>2.7500000000000004E-2</v>
      </c>
    </row>
    <row r="72" spans="1:4" x14ac:dyDescent="0.2">
      <c r="B72" s="2" t="s">
        <v>125</v>
      </c>
      <c r="C72" s="2" t="s">
        <v>126</v>
      </c>
      <c r="D72" s="2">
        <f>0.55*0.05*1.55</f>
        <v>4.262500000000001E-2</v>
      </c>
    </row>
    <row r="73" spans="1:4" x14ac:dyDescent="0.2">
      <c r="B73" s="2" t="s">
        <v>127</v>
      </c>
      <c r="C73" s="2" t="s">
        <v>128</v>
      </c>
      <c r="D73" s="2">
        <f>0.22*0.22*0.9</f>
        <v>4.3560000000000001E-2</v>
      </c>
    </row>
    <row r="74" spans="1:4" x14ac:dyDescent="0.2">
      <c r="B74" s="2" t="s">
        <v>129</v>
      </c>
      <c r="C74" s="3" t="s">
        <v>130</v>
      </c>
      <c r="D74" s="2">
        <f>0.15*0.1*0.86</f>
        <v>1.29E-2</v>
      </c>
    </row>
    <row r="75" spans="1:4" x14ac:dyDescent="0.2">
      <c r="B75" s="2" t="s">
        <v>131</v>
      </c>
      <c r="C75" s="2" t="s">
        <v>132</v>
      </c>
      <c r="D75" s="2">
        <f>0.26*0.26*0.92</f>
        <v>6.2192000000000011E-2</v>
      </c>
    </row>
    <row r="76" spans="1:4" x14ac:dyDescent="0.2">
      <c r="B76" s="2" t="s">
        <v>133</v>
      </c>
      <c r="C76" s="2" t="s">
        <v>134</v>
      </c>
      <c r="D76" s="2">
        <f>0.25*1.6</f>
        <v>0.4</v>
      </c>
    </row>
    <row r="77" spans="1:4" x14ac:dyDescent="0.2">
      <c r="B77" s="2" t="s">
        <v>55</v>
      </c>
    </row>
    <row r="78" spans="1:4" x14ac:dyDescent="0.2">
      <c r="B78" s="2" t="s">
        <v>135</v>
      </c>
    </row>
    <row r="79" spans="1:4" x14ac:dyDescent="0.2">
      <c r="B79" s="2" t="s">
        <v>136</v>
      </c>
    </row>
    <row r="80" spans="1:4" x14ac:dyDescent="0.2">
      <c r="B80" s="2" t="s">
        <v>137</v>
      </c>
    </row>
    <row r="81" spans="1:4" x14ac:dyDescent="0.2">
      <c r="B81" s="2" t="s">
        <v>138</v>
      </c>
      <c r="C81" s="2" t="s">
        <v>139</v>
      </c>
      <c r="D81" s="2">
        <f>0.95*0.2*0.75</f>
        <v>0.14250000000000002</v>
      </c>
    </row>
    <row r="82" spans="1:4" x14ac:dyDescent="0.2">
      <c r="B82" s="2" t="s">
        <v>140</v>
      </c>
      <c r="C82" s="2" t="s">
        <v>141</v>
      </c>
      <c r="D82" s="2">
        <f>1*2*0.3</f>
        <v>0.6</v>
      </c>
    </row>
    <row r="83" spans="1:4" x14ac:dyDescent="0.2">
      <c r="B83" s="2" t="s">
        <v>140</v>
      </c>
      <c r="C83" s="2" t="s">
        <v>141</v>
      </c>
      <c r="D83" s="2">
        <f>1*2*0.3</f>
        <v>0.6</v>
      </c>
    </row>
    <row r="84" spans="1:4" x14ac:dyDescent="0.2">
      <c r="B84" s="2" t="s">
        <v>142</v>
      </c>
      <c r="C84" s="2" t="s">
        <v>143</v>
      </c>
      <c r="D84" s="2">
        <f>0.36*0.1*1.82</f>
        <v>6.5519999999999995E-2</v>
      </c>
    </row>
    <row r="85" spans="1:4" x14ac:dyDescent="0.2">
      <c r="B85" s="2" t="s">
        <v>144</v>
      </c>
      <c r="C85" s="2" t="s">
        <v>145</v>
      </c>
      <c r="D85" s="2">
        <f>0.33*0.23*0.77</f>
        <v>5.8443000000000009E-2</v>
      </c>
    </row>
    <row r="86" spans="1:4" x14ac:dyDescent="0.2">
      <c r="B86" s="2" t="s">
        <v>146</v>
      </c>
      <c r="C86" s="2" t="s">
        <v>147</v>
      </c>
      <c r="D86" s="2">
        <f>0.5*0.3*1.8</f>
        <v>0.27</v>
      </c>
    </row>
    <row r="87" spans="1:4" x14ac:dyDescent="0.2">
      <c r="B87" s="2" t="s">
        <v>148</v>
      </c>
      <c r="C87" s="2" t="s">
        <v>149</v>
      </c>
      <c r="D87" s="2">
        <f>1.5*0.4*1.5</f>
        <v>0.90000000000000013</v>
      </c>
    </row>
    <row r="90" spans="1:4" x14ac:dyDescent="0.2">
      <c r="A90" s="2" t="s">
        <v>150</v>
      </c>
      <c r="C90" s="2" t="s">
        <v>151</v>
      </c>
      <c r="D90" s="2">
        <f>4*1*1.9</f>
        <v>7.6</v>
      </c>
    </row>
    <row r="91" spans="1:4" x14ac:dyDescent="0.2">
      <c r="A91" s="2" t="s">
        <v>152</v>
      </c>
    </row>
    <row r="92" spans="1:4" x14ac:dyDescent="0.2">
      <c r="A92" s="2" t="s">
        <v>153</v>
      </c>
      <c r="D92" s="2">
        <f>SUM(D2:D90)</f>
        <v>49.593924999999999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van Elmbt</dc:creator>
  <cp:lastModifiedBy>Virginie van Elmbt</cp:lastModifiedBy>
  <dcterms:created xsi:type="dcterms:W3CDTF">2024-01-20T20:51:39Z</dcterms:created>
  <dcterms:modified xsi:type="dcterms:W3CDTF">2024-01-20T20:56:22Z</dcterms:modified>
</cp:coreProperties>
</file>